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4287E779-6D0E-4C1C-AA77-76F8A2EA0E0C}" xr6:coauthVersionLast="47" xr6:coauthVersionMax="47" xr10:uidLastSave="{00000000-0000-0000-0000-000000000000}"/>
  <bookViews>
    <workbookView xWindow="-108" yWindow="-108" windowWidth="23256" windowHeight="12456" activeTab="1" xr2:uid="{ECC22760-3515-48CB-B2EE-D8675B0706DE}"/>
  </bookViews>
  <sheets>
    <sheet name="YES（Initialy）" sheetId="1" r:id="rId1"/>
    <sheet name="YES（2022.11.04）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2" l="1"/>
  <c r="E17" i="2"/>
  <c r="E18" i="2"/>
  <c r="E24" i="2"/>
  <c r="E21" i="2"/>
  <c r="G21" i="2"/>
  <c r="E22" i="2"/>
  <c r="G22" i="2"/>
  <c r="E23" i="2"/>
  <c r="G23" i="2"/>
  <c r="E15" i="1"/>
  <c r="E22" i="1"/>
  <c r="E16" i="1"/>
</calcChain>
</file>

<file path=xl/sharedStrings.xml><?xml version="1.0" encoding="utf-8"?>
<sst xmlns="http://schemas.openxmlformats.org/spreadsheetml/2006/main" count="61" uniqueCount="33">
  <si>
    <t>Contributions by Region</t>
    <phoneticPr fontId="1"/>
  </si>
  <si>
    <t>2021-22</t>
    <phoneticPr fontId="1"/>
  </si>
  <si>
    <t>New Club</t>
    <phoneticPr fontId="1"/>
  </si>
  <si>
    <t>Membership</t>
    <phoneticPr fontId="1"/>
  </si>
  <si>
    <t>Date</t>
    <phoneticPr fontId="1"/>
  </si>
  <si>
    <t>YES</t>
    <phoneticPr fontId="1"/>
  </si>
  <si>
    <t>Japan East</t>
    <phoneticPr fontId="1"/>
  </si>
  <si>
    <t>Japan West</t>
    <phoneticPr fontId="1"/>
  </si>
  <si>
    <t>Philippines</t>
    <phoneticPr fontId="1"/>
  </si>
  <si>
    <t>Taiwan</t>
    <phoneticPr fontId="1"/>
  </si>
  <si>
    <t>YES Contributions 2021-22</t>
    <phoneticPr fontId="1"/>
  </si>
  <si>
    <t>50% Allocation for distribution</t>
    <phoneticPr fontId="1"/>
  </si>
  <si>
    <t>US$</t>
    <phoneticPr fontId="1"/>
  </si>
  <si>
    <t>Y Service Club of Pokhara, Nepal</t>
    <phoneticPr fontId="1"/>
  </si>
  <si>
    <t xml:space="preserve">Y’s Men’s Club of Bangkok
Y’s Men’s Club of Chiang Mai
Y Service Club of New Tsuen Wan
Y's Men's Club of Island East </t>
    <phoneticPr fontId="1"/>
  </si>
  <si>
    <t>Y Service Club of Rampur Palpa, Nepal</t>
    <phoneticPr fontId="1"/>
  </si>
  <si>
    <t>Y’s Men’s Club of North West
Y’s Men’s Club of New Territories
Y Service Club of Lumbini
Y’s Men’s Club of New Territories East</t>
    <phoneticPr fontId="1"/>
  </si>
  <si>
    <t>Y’s Men’s Club of Malang, Indonesia</t>
    <phoneticPr fontId="1"/>
  </si>
  <si>
    <t xml:space="preserve">Y’s Men’s Club of Chiang Mai
Y Service Club of Silver State </t>
    <phoneticPr fontId="1"/>
  </si>
  <si>
    <t>Per Sponsor Club</t>
    <phoneticPr fontId="1"/>
  </si>
  <si>
    <t>Sponsor Clubs</t>
    <phoneticPr fontId="1"/>
  </si>
  <si>
    <t>ASP YES COMPUTATION FOR THE YEAR 2021/22</t>
    <phoneticPr fontId="1"/>
  </si>
  <si>
    <t>YES DISTRIBUTION FORMULA</t>
  </si>
  <si>
    <t>South East Asia</t>
    <phoneticPr fontId="1"/>
  </si>
  <si>
    <t>ⅰ)　Charter fees will be paid for from YES.</t>
    <phoneticPr fontId="1"/>
  </si>
  <si>
    <t xml:space="preserve">ⅱ)　50% of the balance of YES contributions received for the year after deducting charter fee subsidies shall be distributed proportionately to the eligible Regions/Sponsor Clubs capped at USD 50 per pax. </t>
    <phoneticPr fontId="1"/>
  </si>
  <si>
    <t xml:space="preserve">ⅲ)　The distribution to Regions/Sponsor Clubs shall be given to new clubs with a minimum of 15 members. Those with less than 15 members will enjoy the distribution provided they have increased their membership to a minimum of 15 within the year. </t>
    <phoneticPr fontId="1"/>
  </si>
  <si>
    <t># The distribution will only be made on the condition that the new clubs have paid the full dues (YMI and Area) for the year (2 semesters)</t>
    <phoneticPr fontId="1"/>
  </si>
  <si>
    <t xml:space="preserve"> </t>
    <phoneticPr fontId="1"/>
  </si>
  <si>
    <t>z</t>
    <phoneticPr fontId="1"/>
  </si>
  <si>
    <t>Less Charter fees for 3 new clubs</t>
  </si>
  <si>
    <t>Net YES Contributions for Distribution</t>
  </si>
  <si>
    <t>* Subject to confirmation of membership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</si>
</sst>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3" fontId="0" fillId="0" borderId="0" xfId="0" applyNumberFormat="1">
      <alignment vertical="center"/>
    </xf>
    <xf numFmtId="15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top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4" fontId="0" fillId="0" borderId="8" xfId="0" applyNumberFormat="1" applyBorder="1">
      <alignment vertical="center"/>
    </xf>
    <xf numFmtId="4" fontId="0" fillId="0" borderId="14" xfId="0" applyNumberFormat="1" applyBorder="1">
      <alignment vertical="center"/>
    </xf>
    <xf numFmtId="4" fontId="4" fillId="0" borderId="6" xfId="0" applyNumberFormat="1" applyFont="1" applyBorder="1">
      <alignment vertical="center"/>
    </xf>
    <xf numFmtId="4" fontId="4" fillId="0" borderId="11" xfId="0" applyNumberFormat="1" applyFont="1" applyBorder="1">
      <alignment vertical="center"/>
    </xf>
    <xf numFmtId="4" fontId="4" fillId="0" borderId="1" xfId="0" applyNumberFormat="1" applyFont="1" applyBorder="1">
      <alignment vertical="center"/>
    </xf>
    <xf numFmtId="4" fontId="0" fillId="0" borderId="1" xfId="0" applyNumberForma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4" fontId="4" fillId="0" borderId="17" xfId="0" applyNumberFormat="1" applyFont="1" applyBorder="1">
      <alignment vertical="center"/>
    </xf>
    <xf numFmtId="0" fontId="6" fillId="0" borderId="15" xfId="0" applyFont="1" applyBorder="1">
      <alignment vertical="center"/>
    </xf>
    <xf numFmtId="4" fontId="6" fillId="0" borderId="17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9A3C5-2E35-43D6-BC64-172B9E11735A}">
  <dimension ref="A1:J22"/>
  <sheetViews>
    <sheetView zoomScale="75" zoomScaleNormal="75" workbookViewId="0">
      <selection activeCell="E14" sqref="E14"/>
    </sheetView>
  </sheetViews>
  <sheetFormatPr defaultColWidth="8.796875" defaultRowHeight="18" x14ac:dyDescent="0.45"/>
  <cols>
    <col min="1" max="1" width="29.19921875" customWidth="1"/>
    <col min="2" max="2" width="5.69921875" customWidth="1"/>
    <col min="3" max="3" width="12.69921875" bestFit="1" customWidth="1"/>
    <col min="4" max="4" width="10.19921875" bestFit="1" customWidth="1"/>
    <col min="5" max="5" width="9.5" bestFit="1" customWidth="1"/>
    <col min="6" max="6" width="34.296875" customWidth="1"/>
    <col min="7" max="7" width="15.796875" customWidth="1"/>
  </cols>
  <sheetData>
    <row r="1" spans="1:10" ht="36" customHeight="1" x14ac:dyDescent="0.45">
      <c r="A1" s="12" t="s">
        <v>21</v>
      </c>
    </row>
    <row r="2" spans="1:10" ht="18" customHeight="1" x14ac:dyDescent="0.45">
      <c r="A2" s="11" t="s">
        <v>22</v>
      </c>
      <c r="H2" s="9"/>
    </row>
    <row r="3" spans="1:10" ht="18.75" customHeight="1" x14ac:dyDescent="0.45">
      <c r="A3" s="9" t="s">
        <v>24</v>
      </c>
      <c r="B3" s="9"/>
      <c r="C3" s="9"/>
      <c r="D3" s="9"/>
      <c r="E3" s="9"/>
      <c r="F3" s="9"/>
      <c r="G3" s="9"/>
      <c r="H3" s="10"/>
      <c r="I3" s="8"/>
      <c r="J3" s="8"/>
    </row>
    <row r="4" spans="1:10" ht="35.25" customHeight="1" x14ac:dyDescent="0.45">
      <c r="A4" s="35" t="s">
        <v>25</v>
      </c>
      <c r="B4" s="35"/>
      <c r="C4" s="35"/>
      <c r="D4" s="35"/>
      <c r="E4" s="35"/>
      <c r="F4" s="35"/>
      <c r="G4" s="35"/>
      <c r="H4" s="10"/>
      <c r="I4" s="8"/>
      <c r="J4" s="8"/>
    </row>
    <row r="5" spans="1:10" ht="16.5" customHeight="1" x14ac:dyDescent="0.45">
      <c r="A5" s="40" t="s">
        <v>26</v>
      </c>
      <c r="B5" s="40"/>
      <c r="C5" s="40"/>
      <c r="D5" s="40"/>
      <c r="E5" s="40"/>
      <c r="F5" s="40"/>
      <c r="G5" s="40"/>
      <c r="H5" s="10"/>
      <c r="I5" s="8"/>
      <c r="J5" s="8"/>
    </row>
    <row r="6" spans="1:10" x14ac:dyDescent="0.45">
      <c r="A6" s="40"/>
      <c r="B6" s="40"/>
      <c r="C6" s="40"/>
      <c r="D6" s="40"/>
      <c r="E6" s="40"/>
      <c r="F6" s="40"/>
      <c r="G6" s="40"/>
      <c r="H6" s="9"/>
    </row>
    <row r="7" spans="1:10" x14ac:dyDescent="0.45">
      <c r="A7" s="35" t="s">
        <v>27</v>
      </c>
      <c r="B7" s="35"/>
      <c r="C7" s="35"/>
      <c r="D7" s="35"/>
      <c r="E7" s="35"/>
      <c r="F7" s="35"/>
      <c r="G7" s="35"/>
    </row>
    <row r="8" spans="1:10" s="3" customFormat="1" ht="18.600000000000001" thickBot="1" x14ac:dyDescent="0.5">
      <c r="A8"/>
      <c r="B8"/>
      <c r="C8"/>
      <c r="D8"/>
      <c r="E8" s="4" t="s">
        <v>12</v>
      </c>
      <c r="F8"/>
      <c r="G8"/>
    </row>
    <row r="9" spans="1:10" x14ac:dyDescent="0.45">
      <c r="A9" s="13" t="s">
        <v>0</v>
      </c>
      <c r="B9" s="14"/>
      <c r="C9" s="14"/>
      <c r="D9" s="14"/>
      <c r="E9" s="15" t="s">
        <v>1</v>
      </c>
      <c r="F9" s="3"/>
      <c r="G9" s="3"/>
    </row>
    <row r="10" spans="1:10" x14ac:dyDescent="0.45">
      <c r="A10" s="16" t="s">
        <v>6</v>
      </c>
      <c r="B10" s="1"/>
      <c r="C10" s="1"/>
      <c r="D10" s="1"/>
      <c r="E10" s="23">
        <v>2041.53</v>
      </c>
    </row>
    <row r="11" spans="1:10" x14ac:dyDescent="0.45">
      <c r="A11" s="16" t="s">
        <v>7</v>
      </c>
      <c r="B11" s="1"/>
      <c r="C11" s="1"/>
      <c r="D11" s="1"/>
      <c r="E11" s="23">
        <v>1771.83</v>
      </c>
    </row>
    <row r="12" spans="1:10" x14ac:dyDescent="0.45">
      <c r="A12" s="16" t="s">
        <v>8</v>
      </c>
      <c r="B12" s="1"/>
      <c r="C12" s="1"/>
      <c r="D12" s="1"/>
      <c r="E12" s="23">
        <v>100</v>
      </c>
    </row>
    <row r="13" spans="1:10" x14ac:dyDescent="0.45">
      <c r="A13" s="16" t="s">
        <v>9</v>
      </c>
      <c r="B13" s="1"/>
      <c r="C13" s="1"/>
      <c r="D13" s="1"/>
      <c r="E13" s="23">
        <v>884</v>
      </c>
    </row>
    <row r="14" spans="1:10" ht="18.600000000000001" thickBot="1" x14ac:dyDescent="0.5">
      <c r="A14" s="19" t="s">
        <v>23</v>
      </c>
      <c r="B14" s="20"/>
      <c r="C14" s="20"/>
      <c r="D14" s="20"/>
      <c r="E14" s="24" t="s">
        <v>29</v>
      </c>
    </row>
    <row r="15" spans="1:10" ht="18.45" customHeight="1" x14ac:dyDescent="0.45">
      <c r="A15" s="21" t="s">
        <v>10</v>
      </c>
      <c r="B15" s="22"/>
      <c r="C15" s="22"/>
      <c r="D15" s="22"/>
      <c r="E15" s="25">
        <f>SUM(E10:E13)</f>
        <v>4797.3599999999997</v>
      </c>
    </row>
    <row r="16" spans="1:10" ht="18.600000000000001" thickBot="1" x14ac:dyDescent="0.5">
      <c r="A16" s="17" t="s">
        <v>11</v>
      </c>
      <c r="B16" s="18"/>
      <c r="C16" s="18"/>
      <c r="D16" s="18"/>
      <c r="E16" s="26">
        <f>E15/2</f>
        <v>2398.6799999999998</v>
      </c>
    </row>
    <row r="17" spans="1:7" s="3" customFormat="1" x14ac:dyDescent="0.45">
      <c r="A17"/>
      <c r="B17"/>
      <c r="C17"/>
      <c r="D17"/>
      <c r="E17" s="5"/>
      <c r="F17"/>
      <c r="G17"/>
    </row>
    <row r="18" spans="1:7" x14ac:dyDescent="0.45">
      <c r="A18" s="41" t="s">
        <v>2</v>
      </c>
      <c r="B18" s="42"/>
      <c r="C18" s="2" t="s">
        <v>3</v>
      </c>
      <c r="D18" s="2" t="s">
        <v>4</v>
      </c>
      <c r="E18" s="2" t="s">
        <v>5</v>
      </c>
      <c r="F18" s="2" t="s">
        <v>20</v>
      </c>
      <c r="G18" s="2" t="s">
        <v>19</v>
      </c>
    </row>
    <row r="19" spans="1:7" ht="36" x14ac:dyDescent="0.45">
      <c r="A19" s="38" t="s">
        <v>17</v>
      </c>
      <c r="B19" s="39"/>
      <c r="C19" s="1">
        <v>22</v>
      </c>
      <c r="D19" s="6">
        <v>44625</v>
      </c>
      <c r="E19" s="27">
        <v>743.25</v>
      </c>
      <c r="F19" s="7" t="s">
        <v>18</v>
      </c>
      <c r="G19" s="28">
        <v>371.62</v>
      </c>
    </row>
    <row r="20" spans="1:7" ht="72" x14ac:dyDescent="0.45">
      <c r="A20" s="38" t="s">
        <v>13</v>
      </c>
      <c r="B20" s="39"/>
      <c r="C20" s="1">
        <v>18</v>
      </c>
      <c r="D20" s="6">
        <v>44680</v>
      </c>
      <c r="E20" s="27">
        <v>608.12</v>
      </c>
      <c r="F20" s="7" t="s">
        <v>14</v>
      </c>
      <c r="G20" s="28">
        <v>152.03</v>
      </c>
    </row>
    <row r="21" spans="1:7" ht="72.599999999999994" thickBot="1" x14ac:dyDescent="0.5">
      <c r="A21" s="38" t="s">
        <v>15</v>
      </c>
      <c r="B21" s="39"/>
      <c r="C21" s="1">
        <v>31</v>
      </c>
      <c r="D21" s="6">
        <v>44681</v>
      </c>
      <c r="E21" s="27">
        <v>1047.31</v>
      </c>
      <c r="F21" s="7" t="s">
        <v>16</v>
      </c>
      <c r="G21" s="28">
        <v>261.83</v>
      </c>
    </row>
    <row r="22" spans="1:7" x14ac:dyDescent="0.45">
      <c r="A22" s="36"/>
      <c r="B22" s="37"/>
      <c r="C22" s="1">
        <v>71</v>
      </c>
      <c r="D22" s="6"/>
      <c r="E22" s="27">
        <f>E19+E20+E21</f>
        <v>2398.6799999999998</v>
      </c>
      <c r="F22" s="7"/>
      <c r="G22" s="1"/>
    </row>
  </sheetData>
  <mergeCells count="8">
    <mergeCell ref="A4:G4"/>
    <mergeCell ref="A7:G7"/>
    <mergeCell ref="A22:B22"/>
    <mergeCell ref="A19:B19"/>
    <mergeCell ref="A21:B21"/>
    <mergeCell ref="A5:G6"/>
    <mergeCell ref="A18:B18"/>
    <mergeCell ref="A20:B20"/>
  </mergeCells>
  <phoneticPr fontId="1"/>
  <pageMargins left="0.70866141732283472" right="0.70866141732283472" top="0.55118110236220474" bottom="0.15748031496062992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6C07-94D5-4E61-9FCB-708923AE0D5F}">
  <dimension ref="A1:J25"/>
  <sheetViews>
    <sheetView tabSelected="1" topLeftCell="A17" zoomScale="151" zoomScaleNormal="151" workbookViewId="0">
      <selection activeCell="F21" sqref="F21"/>
    </sheetView>
  </sheetViews>
  <sheetFormatPr defaultColWidth="8.796875" defaultRowHeight="18" x14ac:dyDescent="0.45"/>
  <cols>
    <col min="1" max="1" width="30.19921875" customWidth="1"/>
    <col min="2" max="2" width="5.69921875" customWidth="1"/>
    <col min="3" max="3" width="12.69921875" bestFit="1" customWidth="1"/>
    <col min="4" max="4" width="10.19921875" bestFit="1" customWidth="1"/>
    <col min="5" max="5" width="9.5" bestFit="1" customWidth="1"/>
    <col min="6" max="6" width="34.296875" customWidth="1"/>
    <col min="7" max="7" width="15.796875" customWidth="1"/>
  </cols>
  <sheetData>
    <row r="1" spans="1:10" ht="36" customHeight="1" x14ac:dyDescent="0.45">
      <c r="A1" s="12" t="s">
        <v>21</v>
      </c>
    </row>
    <row r="2" spans="1:10" ht="18" customHeight="1" x14ac:dyDescent="0.45">
      <c r="A2" s="11" t="s">
        <v>22</v>
      </c>
      <c r="H2" s="9"/>
    </row>
    <row r="3" spans="1:10" ht="18.75" customHeight="1" x14ac:dyDescent="0.45">
      <c r="A3" s="9" t="s">
        <v>24</v>
      </c>
      <c r="B3" s="9"/>
      <c r="C3" s="9"/>
      <c r="D3" s="9"/>
      <c r="E3" s="9"/>
      <c r="F3" s="9"/>
      <c r="G3" s="9"/>
      <c r="H3" s="10"/>
      <c r="I3" s="8"/>
      <c r="J3" s="8"/>
    </row>
    <row r="4" spans="1:10" ht="35.25" customHeight="1" x14ac:dyDescent="0.45">
      <c r="A4" s="35" t="s">
        <v>25</v>
      </c>
      <c r="B4" s="35"/>
      <c r="C4" s="35"/>
      <c r="D4" s="35"/>
      <c r="E4" s="35"/>
      <c r="F4" s="35"/>
      <c r="G4" s="35"/>
      <c r="H4" s="10"/>
      <c r="I4" s="8"/>
      <c r="J4" s="8"/>
    </row>
    <row r="5" spans="1:10" ht="16.5" customHeight="1" x14ac:dyDescent="0.45">
      <c r="A5" s="40" t="s">
        <v>26</v>
      </c>
      <c r="B5" s="40"/>
      <c r="C5" s="40"/>
      <c r="D5" s="40"/>
      <c r="E5" s="40"/>
      <c r="F5" s="40"/>
      <c r="G5" s="40"/>
      <c r="H5" s="10"/>
      <c r="I5" s="8"/>
      <c r="J5" s="8"/>
    </row>
    <row r="6" spans="1:10" x14ac:dyDescent="0.45">
      <c r="A6" s="40"/>
      <c r="B6" s="40"/>
      <c r="C6" s="40"/>
      <c r="D6" s="40"/>
      <c r="E6" s="40"/>
      <c r="F6" s="40"/>
      <c r="G6" s="40"/>
      <c r="H6" s="9"/>
    </row>
    <row r="7" spans="1:10" x14ac:dyDescent="0.45">
      <c r="A7" s="35" t="s">
        <v>27</v>
      </c>
      <c r="B7" s="35"/>
      <c r="C7" s="35"/>
      <c r="D7" s="35"/>
      <c r="E7" s="35"/>
      <c r="F7" s="35"/>
      <c r="G7" s="35"/>
    </row>
    <row r="8" spans="1:10" s="3" customFormat="1" ht="18.600000000000001" thickBot="1" x14ac:dyDescent="0.5">
      <c r="A8"/>
      <c r="B8"/>
      <c r="C8"/>
      <c r="D8"/>
      <c r="E8" s="4" t="s">
        <v>12</v>
      </c>
      <c r="F8"/>
      <c r="G8"/>
    </row>
    <row r="9" spans="1:10" x14ac:dyDescent="0.45">
      <c r="A9" s="13" t="s">
        <v>0</v>
      </c>
      <c r="B9" s="14"/>
      <c r="C9" s="14"/>
      <c r="D9" s="14"/>
      <c r="E9" s="15" t="s">
        <v>1</v>
      </c>
      <c r="F9" s="3"/>
      <c r="G9" s="3"/>
    </row>
    <row r="10" spans="1:10" x14ac:dyDescent="0.45">
      <c r="A10" s="16" t="s">
        <v>6</v>
      </c>
      <c r="B10" s="1"/>
      <c r="C10" s="1"/>
      <c r="D10" s="1"/>
      <c r="E10" s="23">
        <v>2041.53</v>
      </c>
    </row>
    <row r="11" spans="1:10" x14ac:dyDescent="0.45">
      <c r="A11" s="16" t="s">
        <v>7</v>
      </c>
      <c r="B11" s="1"/>
      <c r="C11" s="1"/>
      <c r="D11" s="1"/>
      <c r="E11" s="23">
        <v>1771.83</v>
      </c>
    </row>
    <row r="12" spans="1:10" x14ac:dyDescent="0.45">
      <c r="A12" s="16" t="s">
        <v>8</v>
      </c>
      <c r="B12" s="1"/>
      <c r="C12" s="1"/>
      <c r="D12" s="1"/>
      <c r="E12" s="23">
        <v>100</v>
      </c>
    </row>
    <row r="13" spans="1:10" x14ac:dyDescent="0.45">
      <c r="A13" s="16" t="s">
        <v>9</v>
      </c>
      <c r="B13" s="1"/>
      <c r="C13" s="1"/>
      <c r="D13" s="1"/>
      <c r="E13" s="23">
        <v>884</v>
      </c>
    </row>
    <row r="14" spans="1:10" ht="18.600000000000001" thickBot="1" x14ac:dyDescent="0.5">
      <c r="A14" s="19" t="s">
        <v>23</v>
      </c>
      <c r="B14" s="20"/>
      <c r="C14" s="20"/>
      <c r="D14" s="20"/>
      <c r="E14" s="24">
        <v>272</v>
      </c>
    </row>
    <row r="15" spans="1:10" ht="18.45" customHeight="1" x14ac:dyDescent="0.45">
      <c r="A15" s="21" t="s">
        <v>10</v>
      </c>
      <c r="B15" s="22"/>
      <c r="C15" s="22"/>
      <c r="D15" s="22"/>
      <c r="E15" s="25">
        <f>SUM(E10:E14)</f>
        <v>5069.3599999999997</v>
      </c>
    </row>
    <row r="16" spans="1:10" ht="18.45" customHeight="1" x14ac:dyDescent="0.45">
      <c r="A16" s="32" t="s">
        <v>30</v>
      </c>
      <c r="B16" s="30"/>
      <c r="C16" s="30"/>
      <c r="D16" s="30"/>
      <c r="E16" s="33">
        <v>-150</v>
      </c>
    </row>
    <row r="17" spans="1:9" ht="18.45" customHeight="1" x14ac:dyDescent="0.45">
      <c r="A17" s="29" t="s">
        <v>31</v>
      </c>
      <c r="B17" s="30"/>
      <c r="C17" s="30"/>
      <c r="D17" s="30"/>
      <c r="E17" s="31">
        <f>E15+E16</f>
        <v>4919.3599999999997</v>
      </c>
    </row>
    <row r="18" spans="1:9" ht="18.600000000000001" thickBot="1" x14ac:dyDescent="0.5">
      <c r="A18" s="17" t="s">
        <v>11</v>
      </c>
      <c r="B18" s="18"/>
      <c r="C18" s="18"/>
      <c r="D18" s="18"/>
      <c r="E18" s="26">
        <f>E17/2</f>
        <v>2459.6799999999998</v>
      </c>
    </row>
    <row r="19" spans="1:9" s="3" customFormat="1" x14ac:dyDescent="0.45">
      <c r="A19"/>
      <c r="B19"/>
      <c r="C19"/>
      <c r="D19"/>
      <c r="E19" s="5"/>
      <c r="F19"/>
      <c r="G19"/>
    </row>
    <row r="20" spans="1:9" ht="19.05" customHeight="1" x14ac:dyDescent="0.45">
      <c r="A20" s="43" t="s">
        <v>2</v>
      </c>
      <c r="B20" s="44"/>
      <c r="C20" s="34" t="s">
        <v>3</v>
      </c>
      <c r="D20" s="34" t="s">
        <v>4</v>
      </c>
      <c r="E20" s="34" t="s">
        <v>5</v>
      </c>
      <c r="F20" s="34" t="s">
        <v>20</v>
      </c>
      <c r="G20" s="34" t="s">
        <v>19</v>
      </c>
    </row>
    <row r="21" spans="1:9" ht="36" x14ac:dyDescent="0.45">
      <c r="A21" s="38" t="s">
        <v>17</v>
      </c>
      <c r="B21" s="39"/>
      <c r="C21" s="1">
        <v>22</v>
      </c>
      <c r="D21" s="6">
        <v>44625</v>
      </c>
      <c r="E21" s="27">
        <f>C21/C24*E24</f>
        <v>762.15436619718298</v>
      </c>
      <c r="F21" s="7" t="s">
        <v>18</v>
      </c>
      <c r="G21" s="28">
        <f>E21/2</f>
        <v>381.07718309859149</v>
      </c>
      <c r="I21" t="s">
        <v>28</v>
      </c>
    </row>
    <row r="22" spans="1:9" ht="72" x14ac:dyDescent="0.45">
      <c r="A22" s="38" t="s">
        <v>13</v>
      </c>
      <c r="B22" s="39"/>
      <c r="C22" s="1">
        <v>18</v>
      </c>
      <c r="D22" s="6">
        <v>44680</v>
      </c>
      <c r="E22" s="27">
        <f>C22*E24/C24</f>
        <v>623.58084507042247</v>
      </c>
      <c r="F22" s="7" t="s">
        <v>14</v>
      </c>
      <c r="G22" s="28">
        <f>E22/4</f>
        <v>155.89521126760562</v>
      </c>
    </row>
    <row r="23" spans="1:9" ht="72" x14ac:dyDescent="0.45">
      <c r="A23" s="38" t="s">
        <v>15</v>
      </c>
      <c r="B23" s="39"/>
      <c r="C23" s="1">
        <v>31</v>
      </c>
      <c r="D23" s="6">
        <v>44681</v>
      </c>
      <c r="E23" s="27">
        <f>C23*E24/C24</f>
        <v>1073.9447887323945</v>
      </c>
      <c r="F23" s="7" t="s">
        <v>16</v>
      </c>
      <c r="G23" s="28">
        <f>E23/4</f>
        <v>268.48619718309862</v>
      </c>
    </row>
    <row r="24" spans="1:9" x14ac:dyDescent="0.45">
      <c r="A24" s="36"/>
      <c r="B24" s="37"/>
      <c r="C24" s="1">
        <v>71</v>
      </c>
      <c r="D24" s="6"/>
      <c r="E24" s="27">
        <f>E18</f>
        <v>2459.6799999999998</v>
      </c>
      <c r="F24" s="7"/>
      <c r="G24" s="1"/>
    </row>
    <row r="25" spans="1:9" x14ac:dyDescent="0.45">
      <c r="A25" t="s">
        <v>32</v>
      </c>
    </row>
  </sheetData>
  <mergeCells count="8">
    <mergeCell ref="A23:B23"/>
    <mergeCell ref="A24:B24"/>
    <mergeCell ref="A4:G4"/>
    <mergeCell ref="A5:G6"/>
    <mergeCell ref="A7:G7"/>
    <mergeCell ref="A20:B20"/>
    <mergeCell ref="A21:B21"/>
    <mergeCell ref="A22:B22"/>
  </mergeCells>
  <phoneticPr fontId="1"/>
  <pageMargins left="0.70866141732283472" right="0.70866141732283472" top="0.55118110236220474" bottom="0.15748031496062992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YES（Initialy）</vt:lpstr>
      <vt:lpstr>YES（2022.11.04）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前田香代子</cp:lastModifiedBy>
  <cp:lastPrinted>2022-08-26T03:06:22Z</cp:lastPrinted>
  <dcterms:created xsi:type="dcterms:W3CDTF">2022-08-21T06:05:46Z</dcterms:created>
  <dcterms:modified xsi:type="dcterms:W3CDTF">2022-11-04T03:38:22Z</dcterms:modified>
</cp:coreProperties>
</file>